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2416"/>
  <workbookPr codeName="ThisWorkbook" autoCompressPictures="0"/>
  <bookViews>
    <workbookView xWindow="0" yWindow="0" windowWidth="25600" windowHeight="14100" tabRatio="696"/>
  </bookViews>
  <sheets>
    <sheet name="EVM - Graph" sheetId="19" r:id="rId1"/>
    <sheet name="EVM " sheetId="18"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7" i="18" l="1"/>
  <c r="A8" i="18"/>
  <c r="A9" i="18"/>
  <c r="A10" i="18"/>
  <c r="A11" i="18"/>
  <c r="A12" i="18"/>
  <c r="A13" i="18"/>
  <c r="A14" i="18"/>
  <c r="A15" i="18"/>
  <c r="A16" i="18"/>
  <c r="A17" i="18"/>
  <c r="A18" i="18"/>
  <c r="A19" i="18"/>
  <c r="A20" i="18"/>
  <c r="A21" i="18"/>
  <c r="A22" i="18"/>
  <c r="A23" i="18"/>
  <c r="A24" i="18"/>
  <c r="A25" i="18"/>
  <c r="A26" i="18"/>
  <c r="A27" i="18"/>
  <c r="A28" i="18"/>
  <c r="A29" i="18"/>
  <c r="A30" i="18"/>
  <c r="A31" i="18"/>
  <c r="A32" i="18"/>
  <c r="B23" i="18"/>
  <c r="B24" i="18"/>
  <c r="B25" i="18"/>
  <c r="B26" i="18"/>
  <c r="B27" i="18"/>
  <c r="B28" i="18"/>
  <c r="B29" i="18"/>
  <c r="B30" i="18"/>
  <c r="B31" i="18"/>
  <c r="B32" i="18"/>
  <c r="C6" i="18"/>
  <c r="B34" i="18"/>
  <c r="E7" i="18"/>
  <c r="F7" i="18"/>
  <c r="K7" i="18"/>
  <c r="K6" i="18"/>
  <c r="E6" i="18"/>
  <c r="F6" i="18"/>
  <c r="E9" i="18"/>
  <c r="F9" i="18"/>
  <c r="K9" i="18"/>
  <c r="K13" i="18"/>
  <c r="E13" i="18"/>
  <c r="F13" i="18"/>
  <c r="K17" i="18"/>
  <c r="E17" i="18"/>
  <c r="F17" i="18"/>
  <c r="K12" i="18"/>
  <c r="E12" i="18"/>
  <c r="F12" i="18"/>
  <c r="K16" i="18"/>
  <c r="E16" i="18"/>
  <c r="F16" i="18"/>
  <c r="K8" i="18"/>
  <c r="E8" i="18"/>
  <c r="F8" i="18"/>
  <c r="K11" i="18"/>
  <c r="E11" i="18"/>
  <c r="F11" i="18"/>
  <c r="K15" i="18"/>
  <c r="E15" i="18"/>
  <c r="F15" i="18"/>
  <c r="K10" i="18"/>
  <c r="E10" i="18"/>
  <c r="F10" i="18"/>
  <c r="K14" i="18"/>
  <c r="E14" i="18"/>
  <c r="F14" i="18"/>
  <c r="K18" i="18"/>
  <c r="E18" i="18"/>
  <c r="F18" i="18"/>
  <c r="H7" i="18"/>
  <c r="G7" i="18"/>
  <c r="J7" i="18"/>
  <c r="I7" i="18"/>
  <c r="H6" i="18"/>
  <c r="G6" i="18"/>
  <c r="J6" i="18"/>
  <c r="I6" i="18"/>
  <c r="G9" i="18"/>
  <c r="H9" i="18"/>
  <c r="I9" i="18"/>
  <c r="J9" i="18"/>
  <c r="G18" i="18"/>
  <c r="H18" i="18"/>
  <c r="J18" i="18"/>
  <c r="I18" i="18"/>
  <c r="J14" i="18"/>
  <c r="I14" i="18"/>
  <c r="H14" i="18"/>
  <c r="G14" i="18"/>
  <c r="J10" i="18"/>
  <c r="H10" i="18"/>
  <c r="I10" i="18"/>
  <c r="G10" i="18"/>
  <c r="I15" i="18"/>
  <c r="J15" i="18"/>
  <c r="G15" i="18"/>
  <c r="H15" i="18"/>
  <c r="I11" i="18"/>
  <c r="J11" i="18"/>
  <c r="G11" i="18"/>
  <c r="H11" i="18"/>
  <c r="H8" i="18"/>
  <c r="G8" i="18"/>
  <c r="J8" i="18"/>
  <c r="I8" i="18"/>
  <c r="H16" i="18"/>
  <c r="G16" i="18"/>
  <c r="J16" i="18"/>
  <c r="I16" i="18"/>
  <c r="H12" i="18"/>
  <c r="G12" i="18"/>
  <c r="J12" i="18"/>
  <c r="I12" i="18"/>
  <c r="I17" i="18"/>
  <c r="J17" i="18"/>
  <c r="H17" i="18"/>
  <c r="G17" i="18"/>
  <c r="I13" i="18"/>
  <c r="J13" i="18"/>
  <c r="G13" i="18"/>
  <c r="H13" i="18"/>
</calcChain>
</file>

<file path=xl/sharedStrings.xml><?xml version="1.0" encoding="utf-8"?>
<sst xmlns="http://schemas.openxmlformats.org/spreadsheetml/2006/main" count="50" uniqueCount="44">
  <si>
    <t>% Complete</t>
  </si>
  <si>
    <t>Notes:</t>
  </si>
  <si>
    <t>PV</t>
  </si>
  <si>
    <t>Planned Value</t>
  </si>
  <si>
    <t>Earned Value</t>
  </si>
  <si>
    <t xml:space="preserve">2. Actual Cost (AC) is the number of hours of work that has been spent through the end of the specified week. </t>
  </si>
  <si>
    <t>Target</t>
  </si>
  <si>
    <t xml:space="preserve">AC </t>
  </si>
  <si>
    <t>EV - AC = CV</t>
  </si>
  <si>
    <t>Cost Variance</t>
  </si>
  <si>
    <t>EV - PV = SV</t>
  </si>
  <si>
    <t>(EV/AC)</t>
  </si>
  <si>
    <t>(EV/PV)</t>
  </si>
  <si>
    <t>Schedule Variance</t>
  </si>
  <si>
    <t>Cost Performance Index (CPI)</t>
  </si>
  <si>
    <t>Schedule Performance Index (SPI)</t>
  </si>
  <si>
    <t>ETC</t>
  </si>
  <si>
    <t>EAC</t>
  </si>
  <si>
    <t>Actual Cost (Hours)</t>
  </si>
  <si>
    <t>Condition</t>
  </si>
  <si>
    <t>Project Status</t>
  </si>
  <si>
    <t>Under Budget</t>
  </si>
  <si>
    <t>Over Budget</t>
  </si>
  <si>
    <t>Ahead of Schedule</t>
  </si>
  <si>
    <t>Behind Schedule</t>
  </si>
  <si>
    <t>CPI less than one</t>
  </si>
  <si>
    <t>CPI greater than one</t>
  </si>
  <si>
    <t>SPI greater than one</t>
  </si>
  <si>
    <t>SPI less than one</t>
  </si>
  <si>
    <t xml:space="preserve">1. Planned Value (PV) is the number of hours of work that will be completed according to the plan through the end of the specified week. 
It is determined during planning and populated for every week at the start of the project. This will account for holidays, vacations, admin time, etc. </t>
  </si>
  <si>
    <t>Combined - Project Status</t>
  </si>
  <si>
    <t xml:space="preserve">Last Updated: </t>
  </si>
  <si>
    <t>S</t>
  </si>
  <si>
    <t>Week Starting</t>
  </si>
  <si>
    <t xml:space="preserve">3. ETC is provided at the end of each week. </t>
  </si>
  <si>
    <t xml:space="preserve">4. The other columns are calculated values. </t>
  </si>
  <si>
    <t>Total Budget</t>
  </si>
  <si>
    <t>Earned Value above Actual Costs
(Green line above Red Line)</t>
  </si>
  <si>
    <t>Earned Value below Actual Costs
(Green line below Red Line)</t>
  </si>
  <si>
    <t>Earned Value above Planned Value
(Green line above Blue Line)</t>
  </si>
  <si>
    <t>Earned Value below Planned Value
(Green line below Blue Line)</t>
  </si>
  <si>
    <t>Project = &lt;Project X&gt;</t>
  </si>
  <si>
    <t>&lt;mm/dd/yyyy&gt;</t>
  </si>
  <si>
    <t>EVA Graphs for &lt;Project X&gt;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</si>
</sst>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ont>
    <font>
      <sz val="8"/>
      <name val="Arial"/>
      <family val="2"/>
    </font>
    <font>
      <b/>
      <sz val="10"/>
      <name val="Arial"/>
      <family val="2"/>
    </font>
    <font>
      <b/>
      <u/>
      <sz val="9"/>
      <name val="Arial"/>
      <family val="2"/>
    </font>
    <font>
      <sz val="10"/>
      <name val="Arial"/>
      <family val="2"/>
    </font>
    <font>
      <sz val="12"/>
      <name val="Arial"/>
      <family val="2"/>
    </font>
    <font>
      <b/>
      <u/>
      <sz val="10"/>
      <name val="Arial"/>
      <family val="2"/>
    </font>
    <font>
      <sz val="8"/>
      <name val="Arial"/>
      <family val="2"/>
    </font>
    <font>
      <b/>
      <sz val="12"/>
      <name val="Arial"/>
      <family val="2"/>
    </font>
    <font>
      <b/>
      <sz val="11"/>
      <name val="Arial"/>
      <family val="2"/>
    </font>
    <font>
      <sz val="11"/>
      <name val="Arial"/>
      <family val="2"/>
    </font>
    <font>
      <b/>
      <sz val="16"/>
      <color rgb="FF0000FF"/>
      <name val="Arial"/>
    </font>
    <font>
      <sz val="10"/>
      <color rgb="FF0000FF"/>
      <name val="Arial"/>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2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3" fillId="0" borderId="0" xfId="0" applyFont="1" applyAlignment="1">
      <alignment horizontal="center"/>
    </xf>
    <xf numFmtId="0" fontId="0" fillId="0" borderId="0" xfId="0" applyAlignment="1">
      <alignment horizontal="center"/>
    </xf>
    <xf numFmtId="0" fontId="4" fillId="0" borderId="0" xfId="0" applyFont="1" applyFill="1" applyBorder="1"/>
    <xf numFmtId="0" fontId="3" fillId="0" borderId="1" xfId="0" applyFont="1" applyFill="1" applyBorder="1" applyAlignment="1">
      <alignment horizontal="center" wrapText="1"/>
    </xf>
    <xf numFmtId="0" fontId="3" fillId="0" borderId="1" xfId="0" applyFont="1" applyBorder="1" applyAlignment="1">
      <alignment horizontal="center" wrapText="1"/>
    </xf>
    <xf numFmtId="16" fontId="3" fillId="0" borderId="1" xfId="0" applyNumberFormat="1" applyFont="1" applyBorder="1" applyAlignment="1">
      <alignment horizontal="center"/>
    </xf>
    <xf numFmtId="0" fontId="3" fillId="2" borderId="1" xfId="0" applyFont="1" applyFill="1" applyBorder="1" applyAlignment="1">
      <alignment horizontal="center" wrapText="1"/>
    </xf>
    <xf numFmtId="0" fontId="0" fillId="2" borderId="1" xfId="0" applyFill="1" applyBorder="1"/>
    <xf numFmtId="1" fontId="0" fillId="0" borderId="1" xfId="0" applyNumberFormat="1" applyFill="1" applyBorder="1"/>
    <xf numFmtId="38" fontId="0" fillId="2" borderId="1" xfId="0" applyNumberFormat="1" applyFill="1" applyBorder="1" applyAlignment="1">
      <alignment horizontal="center"/>
    </xf>
    <xf numFmtId="0" fontId="0" fillId="0" borderId="0" xfId="0" applyAlignment="1">
      <alignment wrapText="1"/>
    </xf>
    <xf numFmtId="0" fontId="7" fillId="0" borderId="0" xfId="0" applyFont="1" applyAlignment="1">
      <alignment horizontal="left"/>
    </xf>
    <xf numFmtId="1" fontId="3" fillId="3" borderId="1" xfId="0" applyNumberFormat="1" applyFont="1" applyFill="1" applyBorder="1"/>
    <xf numFmtId="0" fontId="6" fillId="4" borderId="0" xfId="0" applyFont="1" applyFill="1" applyBorder="1" applyAlignment="1"/>
    <xf numFmtId="0" fontId="10" fillId="5" borderId="1" xfId="0" applyFont="1" applyFill="1" applyBorder="1" applyAlignment="1">
      <alignment vertical="top" wrapText="1"/>
    </xf>
    <xf numFmtId="0" fontId="11" fillId="0" borderId="1" xfId="0" applyFont="1" applyBorder="1" applyAlignment="1">
      <alignment wrapText="1"/>
    </xf>
    <xf numFmtId="2" fontId="0" fillId="2" borderId="1" xfId="0" applyNumberFormat="1" applyFill="1" applyBorder="1"/>
    <xf numFmtId="0" fontId="9" fillId="4" borderId="0" xfId="0" applyFont="1" applyFill="1" applyBorder="1" applyAlignment="1"/>
    <xf numFmtId="9" fontId="1" fillId="2" borderId="1" xfId="1" applyFill="1" applyBorder="1" applyAlignment="1">
      <alignment horizontal="center"/>
    </xf>
    <xf numFmtId="14" fontId="6" fillId="4" borderId="0" xfId="0" applyNumberFormat="1" applyFont="1" applyFill="1" applyBorder="1" applyAlignment="1"/>
    <xf numFmtId="1" fontId="0" fillId="0" borderId="0" xfId="0" applyNumberFormat="1"/>
    <xf numFmtId="9" fontId="0" fillId="0" borderId="0" xfId="0" applyNumberFormat="1"/>
    <xf numFmtId="0" fontId="5" fillId="0" borderId="0" xfId="0" applyFont="1"/>
    <xf numFmtId="0" fontId="3" fillId="0" borderId="0" xfId="0" applyFont="1"/>
    <xf numFmtId="0" fontId="0" fillId="0" borderId="0" xfId="0" applyAlignment="1">
      <alignment horizontal="left" wrapText="1"/>
    </xf>
    <xf numFmtId="0" fontId="0" fillId="0" borderId="0" xfId="0" applyAlignment="1">
      <alignment wrapText="1"/>
    </xf>
    <xf numFmtId="0" fontId="12" fillId="0" borderId="0" xfId="0" applyFont="1" applyFill="1"/>
    <xf numFmtId="0" fontId="13" fillId="0" borderId="0" xfId="0" applyFont="1" applyFill="1"/>
  </cellXfs>
  <cellStyles count="2">
    <cellStyle name="Normal" xfId="0" builtinId="0"/>
    <cellStyle name="Percent"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0"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&lt;Project</a:t>
            </a:r>
            <a:r>
              <a:rPr lang="en-US" baseline="0"/>
              <a:t> X&gt; </a:t>
            </a:r>
            <a:r>
              <a:rPr lang="en-US"/>
              <a:t>Project Status </a:t>
            </a:r>
          </a:p>
        </c:rich>
      </c:tx>
      <c:layout>
        <c:manualLayout>
          <c:xMode val="edge"/>
          <c:yMode val="edge"/>
          <c:x val="0.366667052242814"/>
          <c:y val="0.0282185971679115"/>
        </c:manualLayout>
      </c:layout>
      <c:overlay val="0"/>
      <c:spPr>
        <a:noFill/>
        <a:ln w="25400">
          <a:noFill/>
        </a:ln>
      </c:spPr>
    </c:title>
    <c:autoTitleDeleted val="0"/>
    <c:plotArea>
      <c:layout>
        <c:manualLayout>
          <c:layoutTarget val="inner"/>
          <c:xMode val="edge"/>
          <c:yMode val="edge"/>
          <c:x val="0.134722404951179"/>
          <c:y val="0.144621060373023"/>
          <c:w val="0.865277540744231"/>
          <c:h val="0.608466656447477"/>
        </c:manualLayout>
      </c:layout>
      <c:lineChart>
        <c:grouping val="standard"/>
        <c:varyColors val="0"/>
        <c:ser>
          <c:idx val="0"/>
          <c:order val="0"/>
          <c:tx>
            <c:strRef>
              <c:f>'EVM '!$B$4</c:f>
              <c:strCache>
                <c:ptCount val="1"/>
                <c:pt idx="0">
                  <c:v>Planned Value</c:v>
                </c:pt>
              </c:strCache>
            </c:strRef>
          </c:tx>
          <c:spPr>
            <a:ln w="25400">
              <a:solidFill>
                <a:srgbClr val="000080"/>
              </a:solidFill>
              <a:prstDash val="solid"/>
            </a:ln>
          </c:spPr>
          <c:marker>
            <c:symbol val="circle"/>
            <c:size val="7"/>
            <c:spPr>
              <a:solidFill>
                <a:srgbClr val="000080"/>
              </a:solidFill>
              <a:ln>
                <a:solidFill>
                  <a:srgbClr val="000080"/>
                </a:solidFill>
                <a:prstDash val="solid"/>
              </a:ln>
            </c:spPr>
          </c:marker>
          <c:cat>
            <c:strRef>
              <c:f>'EVM '!$A$6:$A$34</c:f>
              <c:strCache>
                <c:ptCount val="29"/>
                <c:pt idx="0">
                  <c:v>1-Jan</c:v>
                </c:pt>
                <c:pt idx="1">
                  <c:v>8-Jan</c:v>
                </c:pt>
                <c:pt idx="2">
                  <c:v>15-Jan</c:v>
                </c:pt>
                <c:pt idx="3">
                  <c:v>22-Jan</c:v>
                </c:pt>
                <c:pt idx="4">
                  <c:v>29-Jan</c:v>
                </c:pt>
                <c:pt idx="5">
                  <c:v>5-Feb</c:v>
                </c:pt>
                <c:pt idx="6">
                  <c:v>12-Feb</c:v>
                </c:pt>
                <c:pt idx="7">
                  <c:v>19-Feb</c:v>
                </c:pt>
                <c:pt idx="8">
                  <c:v>26-Feb</c:v>
                </c:pt>
                <c:pt idx="9">
                  <c:v>4-Mar</c:v>
                </c:pt>
                <c:pt idx="10">
                  <c:v>11-Mar</c:v>
                </c:pt>
                <c:pt idx="11">
                  <c:v>18-Mar</c:v>
                </c:pt>
                <c:pt idx="12">
                  <c:v>25-Mar</c:v>
                </c:pt>
                <c:pt idx="13">
                  <c:v>1-Apr</c:v>
                </c:pt>
                <c:pt idx="14">
                  <c:v>8-Apr</c:v>
                </c:pt>
                <c:pt idx="15">
                  <c:v>15-Apr</c:v>
                </c:pt>
                <c:pt idx="16">
                  <c:v>22-Apr</c:v>
                </c:pt>
                <c:pt idx="17">
                  <c:v>29-Apr</c:v>
                </c:pt>
                <c:pt idx="18">
                  <c:v>6-May</c:v>
                </c:pt>
                <c:pt idx="19">
                  <c:v>13-May</c:v>
                </c:pt>
                <c:pt idx="20">
                  <c:v>20-May</c:v>
                </c:pt>
                <c:pt idx="21">
                  <c:v>27-May</c:v>
                </c:pt>
                <c:pt idx="22">
                  <c:v>3-Jun</c:v>
                </c:pt>
                <c:pt idx="23">
                  <c:v>10-Jun</c:v>
                </c:pt>
                <c:pt idx="24">
                  <c:v>17-Jun</c:v>
                </c:pt>
                <c:pt idx="25">
                  <c:v>24-Jun</c:v>
                </c:pt>
                <c:pt idx="26">
                  <c:v>1-Jul</c:v>
                </c:pt>
                <c:pt idx="28">
                  <c:v>Total Budget</c:v>
                </c:pt>
              </c:strCache>
            </c:strRef>
          </c:cat>
          <c:val>
            <c:numRef>
              <c:f>'EVM '!$B$6:$B$32</c:f>
              <c:numCache>
                <c:formatCode>0</c:formatCode>
                <c:ptCount val="27"/>
                <c:pt idx="0">
                  <c:v>200.0</c:v>
                </c:pt>
                <c:pt idx="1">
                  <c:v>400.0</c:v>
                </c:pt>
                <c:pt idx="2">
                  <c:v>700.0</c:v>
                </c:pt>
                <c:pt idx="3">
                  <c:v>800.0</c:v>
                </c:pt>
                <c:pt idx="4">
                  <c:v>1000.0</c:v>
                </c:pt>
                <c:pt idx="5">
                  <c:v>1250.0</c:v>
                </c:pt>
                <c:pt idx="6">
                  <c:v>1600.0</c:v>
                </c:pt>
                <c:pt idx="7">
                  <c:v>2000.0</c:v>
                </c:pt>
                <c:pt idx="8">
                  <c:v>2400.0</c:v>
                </c:pt>
                <c:pt idx="9">
                  <c:v>2830.0</c:v>
                </c:pt>
                <c:pt idx="10">
                  <c:v>3200.0</c:v>
                </c:pt>
                <c:pt idx="11">
                  <c:v>3650.0</c:v>
                </c:pt>
                <c:pt idx="12">
                  <c:v>4100.0</c:v>
                </c:pt>
                <c:pt idx="13">
                  <c:v>4500.0</c:v>
                </c:pt>
                <c:pt idx="14">
                  <c:v>4850.0</c:v>
                </c:pt>
                <c:pt idx="15">
                  <c:v>5100.0</c:v>
                </c:pt>
                <c:pt idx="16">
                  <c:v>5400.0</c:v>
                </c:pt>
                <c:pt idx="17">
                  <c:v>5480.0</c:v>
                </c:pt>
                <c:pt idx="18">
                  <c:v>5560.0</c:v>
                </c:pt>
                <c:pt idx="19">
                  <c:v>5640.0</c:v>
                </c:pt>
                <c:pt idx="20">
                  <c:v>5720.0</c:v>
                </c:pt>
                <c:pt idx="21">
                  <c:v>5800.0</c:v>
                </c:pt>
                <c:pt idx="22">
                  <c:v>5880.0</c:v>
                </c:pt>
                <c:pt idx="23">
                  <c:v>5960.0</c:v>
                </c:pt>
                <c:pt idx="24">
                  <c:v>6040.0</c:v>
                </c:pt>
                <c:pt idx="25">
                  <c:v>6120.0</c:v>
                </c:pt>
                <c:pt idx="26">
                  <c:v>6200.0</c:v>
                </c:pt>
              </c:numCache>
            </c:numRef>
          </c:val>
          <c:smooth val="0"/>
        </c:ser>
        <c:ser>
          <c:idx val="1"/>
          <c:order val="1"/>
          <c:tx>
            <c:strRef>
              <c:f>'EVM '!$C$4</c:f>
              <c:strCache>
                <c:ptCount val="1"/>
                <c:pt idx="0">
                  <c:v>Actual Cost (Hours)</c:v>
                </c:pt>
              </c:strCache>
            </c:strRef>
          </c:tx>
          <c:spPr>
            <a:ln w="25400">
              <a:solidFill>
                <a:srgbClr val="FF0000"/>
              </a:solidFill>
              <a:prstDash val="solid"/>
            </a:ln>
          </c:spPr>
          <c:marker>
            <c:symbol val="triangle"/>
            <c:size val="9"/>
            <c:spPr>
              <a:solidFill>
                <a:srgbClr val="FF0000"/>
              </a:solidFill>
              <a:ln>
                <a:solidFill>
                  <a:srgbClr val="C00000"/>
                </a:solidFill>
              </a:ln>
            </c:spPr>
          </c:marker>
          <c:cat>
            <c:strRef>
              <c:f>'EVM '!$A$6:$A$34</c:f>
              <c:strCache>
                <c:ptCount val="29"/>
                <c:pt idx="0">
                  <c:v>1-Jan</c:v>
                </c:pt>
                <c:pt idx="1">
                  <c:v>8-Jan</c:v>
                </c:pt>
                <c:pt idx="2">
                  <c:v>15-Jan</c:v>
                </c:pt>
                <c:pt idx="3">
                  <c:v>22-Jan</c:v>
                </c:pt>
                <c:pt idx="4">
                  <c:v>29-Jan</c:v>
                </c:pt>
                <c:pt idx="5">
                  <c:v>5-Feb</c:v>
                </c:pt>
                <c:pt idx="6">
                  <c:v>12-Feb</c:v>
                </c:pt>
                <c:pt idx="7">
                  <c:v>19-Feb</c:v>
                </c:pt>
                <c:pt idx="8">
                  <c:v>26-Feb</c:v>
                </c:pt>
                <c:pt idx="9">
                  <c:v>4-Mar</c:v>
                </c:pt>
                <c:pt idx="10">
                  <c:v>11-Mar</c:v>
                </c:pt>
                <c:pt idx="11">
                  <c:v>18-Mar</c:v>
                </c:pt>
                <c:pt idx="12">
                  <c:v>25-Mar</c:v>
                </c:pt>
                <c:pt idx="13">
                  <c:v>1-Apr</c:v>
                </c:pt>
                <c:pt idx="14">
                  <c:v>8-Apr</c:v>
                </c:pt>
                <c:pt idx="15">
                  <c:v>15-Apr</c:v>
                </c:pt>
                <c:pt idx="16">
                  <c:v>22-Apr</c:v>
                </c:pt>
                <c:pt idx="17">
                  <c:v>29-Apr</c:v>
                </c:pt>
                <c:pt idx="18">
                  <c:v>6-May</c:v>
                </c:pt>
                <c:pt idx="19">
                  <c:v>13-May</c:v>
                </c:pt>
                <c:pt idx="20">
                  <c:v>20-May</c:v>
                </c:pt>
                <c:pt idx="21">
                  <c:v>27-May</c:v>
                </c:pt>
                <c:pt idx="22">
                  <c:v>3-Jun</c:v>
                </c:pt>
                <c:pt idx="23">
                  <c:v>10-Jun</c:v>
                </c:pt>
                <c:pt idx="24">
                  <c:v>17-Jun</c:v>
                </c:pt>
                <c:pt idx="25">
                  <c:v>24-Jun</c:v>
                </c:pt>
                <c:pt idx="26">
                  <c:v>1-Jul</c:v>
                </c:pt>
                <c:pt idx="28">
                  <c:v>Total Budget</c:v>
                </c:pt>
              </c:strCache>
            </c:strRef>
          </c:cat>
          <c:val>
            <c:numRef>
              <c:f>'EVM '!$C$6:$C$32</c:f>
              <c:numCache>
                <c:formatCode>0</c:formatCode>
                <c:ptCount val="27"/>
                <c:pt idx="0">
                  <c:v>431.0</c:v>
                </c:pt>
                <c:pt idx="1">
                  <c:v>608.0</c:v>
                </c:pt>
                <c:pt idx="2">
                  <c:v>729.0</c:v>
                </c:pt>
                <c:pt idx="3">
                  <c:v>861.0</c:v>
                </c:pt>
                <c:pt idx="4">
                  <c:v>968.0</c:v>
                </c:pt>
                <c:pt idx="5">
                  <c:v>1075.0</c:v>
                </c:pt>
                <c:pt idx="6">
                  <c:v>1240.0</c:v>
                </c:pt>
                <c:pt idx="7">
                  <c:v>1412.0</c:v>
                </c:pt>
                <c:pt idx="8">
                  <c:v>1517.0</c:v>
                </c:pt>
                <c:pt idx="9">
                  <c:v>1636.0</c:v>
                </c:pt>
                <c:pt idx="10">
                  <c:v>1785.0</c:v>
                </c:pt>
                <c:pt idx="11">
                  <c:v>1878.0</c:v>
                </c:pt>
                <c:pt idx="12">
                  <c:v>1949.0</c:v>
                </c:pt>
              </c:numCache>
            </c:numRef>
          </c:val>
          <c:smooth val="0"/>
        </c:ser>
        <c:ser>
          <c:idx val="2"/>
          <c:order val="2"/>
          <c:tx>
            <c:strRef>
              <c:f>'EVM '!$F$4</c:f>
              <c:strCache>
                <c:ptCount val="1"/>
                <c:pt idx="0">
                  <c:v>Earned Value</c:v>
                </c:pt>
              </c:strCache>
            </c:strRef>
          </c:tx>
          <c:spPr>
            <a:ln w="25400">
              <a:solidFill>
                <a:srgbClr val="00B050"/>
              </a:solidFill>
              <a:prstDash val="solid"/>
            </a:ln>
          </c:spPr>
          <c:marker>
            <c:symbol val="plus"/>
            <c:size val="8"/>
            <c:spPr>
              <a:solidFill>
                <a:srgbClr val="00FF00"/>
              </a:solidFill>
              <a:ln>
                <a:noFill/>
              </a:ln>
            </c:spPr>
          </c:marker>
          <c:dPt>
            <c:idx val="2"/>
            <c:bubble3D val="0"/>
            <c:spPr>
              <a:ln w="25400">
                <a:solidFill>
                  <a:srgbClr val="00FF00"/>
                </a:solidFill>
                <a:prstDash val="solid"/>
              </a:ln>
            </c:spPr>
          </c:dPt>
          <c:cat>
            <c:strRef>
              <c:f>'EVM '!$A$6:$A$34</c:f>
              <c:strCache>
                <c:ptCount val="29"/>
                <c:pt idx="0">
                  <c:v>1-Jan</c:v>
                </c:pt>
                <c:pt idx="1">
                  <c:v>8-Jan</c:v>
                </c:pt>
                <c:pt idx="2">
                  <c:v>15-Jan</c:v>
                </c:pt>
                <c:pt idx="3">
                  <c:v>22-Jan</c:v>
                </c:pt>
                <c:pt idx="4">
                  <c:v>29-Jan</c:v>
                </c:pt>
                <c:pt idx="5">
                  <c:v>5-Feb</c:v>
                </c:pt>
                <c:pt idx="6">
                  <c:v>12-Feb</c:v>
                </c:pt>
                <c:pt idx="7">
                  <c:v>19-Feb</c:v>
                </c:pt>
                <c:pt idx="8">
                  <c:v>26-Feb</c:v>
                </c:pt>
                <c:pt idx="9">
                  <c:v>4-Mar</c:v>
                </c:pt>
                <c:pt idx="10">
                  <c:v>11-Mar</c:v>
                </c:pt>
                <c:pt idx="11">
                  <c:v>18-Mar</c:v>
                </c:pt>
                <c:pt idx="12">
                  <c:v>25-Mar</c:v>
                </c:pt>
                <c:pt idx="13">
                  <c:v>1-Apr</c:v>
                </c:pt>
                <c:pt idx="14">
                  <c:v>8-Apr</c:v>
                </c:pt>
                <c:pt idx="15">
                  <c:v>15-Apr</c:v>
                </c:pt>
                <c:pt idx="16">
                  <c:v>22-Apr</c:v>
                </c:pt>
                <c:pt idx="17">
                  <c:v>29-Apr</c:v>
                </c:pt>
                <c:pt idx="18">
                  <c:v>6-May</c:v>
                </c:pt>
                <c:pt idx="19">
                  <c:v>13-May</c:v>
                </c:pt>
                <c:pt idx="20">
                  <c:v>20-May</c:v>
                </c:pt>
                <c:pt idx="21">
                  <c:v>27-May</c:v>
                </c:pt>
                <c:pt idx="22">
                  <c:v>3-Jun</c:v>
                </c:pt>
                <c:pt idx="23">
                  <c:v>10-Jun</c:v>
                </c:pt>
                <c:pt idx="24">
                  <c:v>17-Jun</c:v>
                </c:pt>
                <c:pt idx="25">
                  <c:v>24-Jun</c:v>
                </c:pt>
                <c:pt idx="26">
                  <c:v>1-Jul</c:v>
                </c:pt>
                <c:pt idx="28">
                  <c:v>Total Budget</c:v>
                </c:pt>
              </c:strCache>
            </c:strRef>
          </c:cat>
          <c:val>
            <c:numRef>
              <c:f>'EVM '!$F$6:$F$32</c:f>
              <c:numCache>
                <c:formatCode>#,##0_);[Red]\(#,##0\)</c:formatCode>
                <c:ptCount val="27"/>
                <c:pt idx="0">
                  <c:v>700.0000000000001</c:v>
                </c:pt>
                <c:pt idx="1">
                  <c:v>800.0</c:v>
                </c:pt>
                <c:pt idx="2">
                  <c:v>899.9999999999999</c:v>
                </c:pt>
                <c:pt idx="3">
                  <c:v>1200.0</c:v>
                </c:pt>
                <c:pt idx="4">
                  <c:v>1300.0</c:v>
                </c:pt>
                <c:pt idx="5">
                  <c:v>17</c:v>
                </c:pt>
                <c:pt idx="6">
                  <c:v>2000.0</c:v>
                </c:pt>
                <c:pt idx="7">
                  <c:v>2100.0</c:v>
                </c:pt>
                <c:pt idx="8">
                  <c:v>2200.0</c:v>
                </c:pt>
                <c:pt idx="9">
                  <c:v>2200.0</c:v>
                </c:pt>
                <c:pt idx="10">
                  <c:v>2300.0</c:v>
                </c:pt>
                <c:pt idx="11">
                  <c:v>2350.0</c:v>
                </c:pt>
                <c:pt idx="12">
                  <c:v>2400.0</c:v>
                </c:pt>
              </c:numCache>
            </c:numRef>
          </c:val>
          <c:smooth val="0"/>
        </c:ser>
        <c:dLbls>
          <c:showLegendKey val="0"/>
          <c:showVal val="0"/>
          <c:showCatName val="0"/>
          <c:showSerName val="0"/>
          <c:showPercent val="0"/>
          <c:showBubbleSize val="0"/>
        </c:dLbls>
        <c:marker val="1"/>
        <c:smooth val="0"/>
        <c:axId val="2112096744"/>
        <c:axId val="2112104344"/>
      </c:lineChart>
      <c:catAx>
        <c:axId val="2112096744"/>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t>Week Begining</a:t>
                </a:r>
              </a:p>
            </c:rich>
          </c:tx>
          <c:layout>
            <c:manualLayout>
              <c:xMode val="edge"/>
              <c:yMode val="edge"/>
              <c:x val="0.483333911697554"/>
              <c:y val="0.867726195930516"/>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12104344"/>
        <c:crosses val="autoZero"/>
        <c:auto val="1"/>
        <c:lblAlgn val="ctr"/>
        <c:lblOffset val="100"/>
        <c:tickLblSkip val="1"/>
        <c:tickMarkSkip val="1"/>
        <c:noMultiLvlLbl val="0"/>
      </c:catAx>
      <c:valAx>
        <c:axId val="2112104344"/>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US"/>
                  <a:t>Hours</a:t>
                </a:r>
              </a:p>
            </c:rich>
          </c:tx>
          <c:layout>
            <c:manualLayout>
              <c:xMode val="edge"/>
              <c:yMode val="edge"/>
              <c:x val="0.0222221855006844"/>
              <c:y val="0.40211721166789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112096744"/>
        <c:crosses val="autoZero"/>
        <c:crossBetween val="between"/>
      </c:valAx>
      <c:spPr>
        <a:solidFill>
          <a:srgbClr val="FFFFFF"/>
        </a:solidFill>
        <a:ln w="12700">
          <a:solidFill>
            <a:srgbClr val="808080"/>
          </a:solidFill>
          <a:prstDash val="solid"/>
        </a:ln>
      </c:spPr>
    </c:plotArea>
    <c:legend>
      <c:legendPos val="r"/>
      <c:layout>
        <c:manualLayout>
          <c:xMode val="edge"/>
          <c:yMode val="edge"/>
          <c:x val="0.234722564191543"/>
          <c:y val="0.943564226325566"/>
          <c:w val="0.643056407036214"/>
          <c:h val="0.0493826160769148"/>
        </c:manualLayout>
      </c:layout>
      <c:overlay val="0"/>
      <c:spPr>
        <a:solidFill>
          <a:srgbClr val="FFFFFF"/>
        </a:solidFill>
        <a:ln w="3175">
          <a:solidFill>
            <a:srgbClr val="000000"/>
          </a:solidFill>
          <a:prstDash val="solid"/>
        </a:ln>
      </c:spPr>
      <c:txPr>
        <a:bodyPr/>
        <a:lstStyle/>
        <a:p>
          <a:pPr>
            <a:defRPr sz="9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&lt;Project X&gt; Status </a:t>
            </a:r>
          </a:p>
        </c:rich>
      </c:tx>
      <c:layout>
        <c:manualLayout>
          <c:xMode val="edge"/>
          <c:yMode val="edge"/>
          <c:x val="0.366667098711426"/>
          <c:y val="0.0280209806842507"/>
        </c:manualLayout>
      </c:layout>
      <c:overlay val="0"/>
      <c:spPr>
        <a:noFill/>
        <a:ln w="25400">
          <a:noFill/>
        </a:ln>
      </c:spPr>
    </c:title>
    <c:autoTitleDeleted val="0"/>
    <c:plotArea>
      <c:layout>
        <c:manualLayout>
          <c:layoutTarget val="inner"/>
          <c:xMode val="edge"/>
          <c:yMode val="edge"/>
          <c:x val="0.109722371042713"/>
          <c:y val="0.145359143565927"/>
          <c:w val="0.865278951387467"/>
          <c:h val="0.527145809799326"/>
        </c:manualLayout>
      </c:layout>
      <c:lineChart>
        <c:grouping val="standard"/>
        <c:varyColors val="0"/>
        <c:ser>
          <c:idx val="0"/>
          <c:order val="0"/>
          <c:tx>
            <c:strRef>
              <c:f>'EVM '!$L$4</c:f>
              <c:strCache>
                <c:ptCount val="1"/>
                <c:pt idx="0">
                  <c:v>Target</c:v>
                </c:pt>
              </c:strCache>
            </c:strRef>
          </c:tx>
          <c:spPr>
            <a:ln w="25400">
              <a:solidFill>
                <a:srgbClr val="000080"/>
              </a:solidFill>
              <a:prstDash val="solid"/>
            </a:ln>
          </c:spPr>
          <c:marker>
            <c:symbol val="circle"/>
            <c:size val="7"/>
            <c:spPr>
              <a:solidFill>
                <a:srgbClr val="000080"/>
              </a:solidFill>
              <a:ln>
                <a:solidFill>
                  <a:srgbClr val="000080"/>
                </a:solidFill>
                <a:prstDash val="solid"/>
              </a:ln>
            </c:spPr>
          </c:marker>
          <c:cat>
            <c:strRef>
              <c:f>'EVM '!$A$6:$A$34</c:f>
              <c:strCache>
                <c:ptCount val="29"/>
                <c:pt idx="0">
                  <c:v>1-Jan</c:v>
                </c:pt>
                <c:pt idx="1">
                  <c:v>8-Jan</c:v>
                </c:pt>
                <c:pt idx="2">
                  <c:v>15-Jan</c:v>
                </c:pt>
                <c:pt idx="3">
                  <c:v>22-Jan</c:v>
                </c:pt>
                <c:pt idx="4">
                  <c:v>29-Jan</c:v>
                </c:pt>
                <c:pt idx="5">
                  <c:v>5-Feb</c:v>
                </c:pt>
                <c:pt idx="6">
                  <c:v>12-Feb</c:v>
                </c:pt>
                <c:pt idx="7">
                  <c:v>19-Feb</c:v>
                </c:pt>
                <c:pt idx="8">
                  <c:v>26-Feb</c:v>
                </c:pt>
                <c:pt idx="9">
                  <c:v>4-Mar</c:v>
                </c:pt>
                <c:pt idx="10">
                  <c:v>11-Mar</c:v>
                </c:pt>
                <c:pt idx="11">
                  <c:v>18-Mar</c:v>
                </c:pt>
                <c:pt idx="12">
                  <c:v>25-Mar</c:v>
                </c:pt>
                <c:pt idx="13">
                  <c:v>1-Apr</c:v>
                </c:pt>
                <c:pt idx="14">
                  <c:v>8-Apr</c:v>
                </c:pt>
                <c:pt idx="15">
                  <c:v>15-Apr</c:v>
                </c:pt>
                <c:pt idx="16">
                  <c:v>22-Apr</c:v>
                </c:pt>
                <c:pt idx="17">
                  <c:v>29-Apr</c:v>
                </c:pt>
                <c:pt idx="18">
                  <c:v>6-May</c:v>
                </c:pt>
                <c:pt idx="19">
                  <c:v>13-May</c:v>
                </c:pt>
                <c:pt idx="20">
                  <c:v>20-May</c:v>
                </c:pt>
                <c:pt idx="21">
                  <c:v>27-May</c:v>
                </c:pt>
                <c:pt idx="22">
                  <c:v>3-Jun</c:v>
                </c:pt>
                <c:pt idx="23">
                  <c:v>10-Jun</c:v>
                </c:pt>
                <c:pt idx="24">
                  <c:v>17-Jun</c:v>
                </c:pt>
                <c:pt idx="25">
                  <c:v>24-Jun</c:v>
                </c:pt>
                <c:pt idx="26">
                  <c:v>1-Jul</c:v>
                </c:pt>
                <c:pt idx="28">
                  <c:v>Total Budget</c:v>
                </c:pt>
              </c:strCache>
            </c:strRef>
          </c:cat>
          <c:val>
            <c:numRef>
              <c:f>'EVM '!$L$6:$L$32</c:f>
              <c:numCache>
                <c:formatCode>General</c:formatCode>
                <c:ptCount val="27"/>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numCache>
            </c:numRef>
          </c:val>
          <c:smooth val="0"/>
        </c:ser>
        <c:ser>
          <c:idx val="1"/>
          <c:order val="1"/>
          <c:tx>
            <c:strRef>
              <c:f>'EVM '!$I$4</c:f>
              <c:strCache>
                <c:ptCount val="1"/>
                <c:pt idx="0">
                  <c:v>Cost Performance Index (CPI)</c:v>
                </c:pt>
              </c:strCache>
            </c:strRef>
          </c:tx>
          <c:spPr>
            <a:ln w="25400">
              <a:solidFill>
                <a:srgbClr val="00FF00"/>
              </a:solidFill>
              <a:prstDash val="solid"/>
            </a:ln>
          </c:spPr>
          <c:marker>
            <c:symbol val="square"/>
            <c:size val="8"/>
            <c:spPr>
              <a:solidFill>
                <a:srgbClr val="00FF00"/>
              </a:solidFill>
              <a:ln>
                <a:solidFill>
                  <a:srgbClr val="00B050"/>
                </a:solidFill>
                <a:prstDash val="solid"/>
              </a:ln>
            </c:spPr>
          </c:marker>
          <c:cat>
            <c:strRef>
              <c:f>'EVM '!$A$6:$A$34</c:f>
              <c:strCache>
                <c:ptCount val="29"/>
                <c:pt idx="0">
                  <c:v>1-Jan</c:v>
                </c:pt>
                <c:pt idx="1">
                  <c:v>8-Jan</c:v>
                </c:pt>
                <c:pt idx="2">
                  <c:v>15-Jan</c:v>
                </c:pt>
                <c:pt idx="3">
                  <c:v>22-Jan</c:v>
                </c:pt>
                <c:pt idx="4">
                  <c:v>29-Jan</c:v>
                </c:pt>
                <c:pt idx="5">
                  <c:v>5-Feb</c:v>
                </c:pt>
                <c:pt idx="6">
                  <c:v>12-Feb</c:v>
                </c:pt>
                <c:pt idx="7">
                  <c:v>19-Feb</c:v>
                </c:pt>
                <c:pt idx="8">
                  <c:v>26-Feb</c:v>
                </c:pt>
                <c:pt idx="9">
                  <c:v>4-Mar</c:v>
                </c:pt>
                <c:pt idx="10">
                  <c:v>11-Mar</c:v>
                </c:pt>
                <c:pt idx="11">
                  <c:v>18-Mar</c:v>
                </c:pt>
                <c:pt idx="12">
                  <c:v>25-Mar</c:v>
                </c:pt>
                <c:pt idx="13">
                  <c:v>1-Apr</c:v>
                </c:pt>
                <c:pt idx="14">
                  <c:v>8-Apr</c:v>
                </c:pt>
                <c:pt idx="15">
                  <c:v>15-Apr</c:v>
                </c:pt>
                <c:pt idx="16">
                  <c:v>22-Apr</c:v>
                </c:pt>
                <c:pt idx="17">
                  <c:v>29-Apr</c:v>
                </c:pt>
                <c:pt idx="18">
                  <c:v>6-May</c:v>
                </c:pt>
                <c:pt idx="19">
                  <c:v>13-May</c:v>
                </c:pt>
                <c:pt idx="20">
                  <c:v>20-May</c:v>
                </c:pt>
                <c:pt idx="21">
                  <c:v>27-May</c:v>
                </c:pt>
                <c:pt idx="22">
                  <c:v>3-Jun</c:v>
                </c:pt>
                <c:pt idx="23">
                  <c:v>10-Jun</c:v>
                </c:pt>
                <c:pt idx="24">
                  <c:v>17-Jun</c:v>
                </c:pt>
                <c:pt idx="25">
                  <c:v>24-Jun</c:v>
                </c:pt>
                <c:pt idx="26">
                  <c:v>1-Jul</c:v>
                </c:pt>
                <c:pt idx="28">
                  <c:v>Total Budget</c:v>
                </c:pt>
              </c:strCache>
            </c:strRef>
          </c:cat>
          <c:val>
            <c:numRef>
              <c:f>'EVM '!$I$6:$I$32</c:f>
              <c:numCache>
                <c:formatCode>0.00</c:formatCode>
                <c:ptCount val="27"/>
                <c:pt idx="0">
                  <c:v>1.624129930394432</c:v>
                </c:pt>
                <c:pt idx="1">
                  <c:v>1.315789473684211</c:v>
                </c:pt>
                <c:pt idx="2">
                  <c:v>1.234567901234568</c:v>
                </c:pt>
                <c:pt idx="3">
                  <c:v>1.393728222996516</c:v>
                </c:pt>
                <c:pt idx="4">
                  <c:v>1.34297520661157</c:v>
                </c:pt>
                <c:pt idx="5">
                  <c:v>1.581395348837209</c:v>
                </c:pt>
                <c:pt idx="6">
                  <c:v>1.612903225806452</c:v>
                </c:pt>
                <c:pt idx="7">
                  <c:v>1.487252124645892</c:v>
                </c:pt>
                <c:pt idx="8">
                  <c:v>1.450230718523401</c:v>
                </c:pt>
                <c:pt idx="9">
                  <c:v>1.344743276283619</c:v>
                </c:pt>
                <c:pt idx="10">
                  <c:v>1.288515406162465</c:v>
                </c:pt>
                <c:pt idx="11">
                  <c:v>1.251331203407881</c:v>
                </c:pt>
                <c:pt idx="12">
                  <c:v>1.231400718317086</c:v>
                </c:pt>
              </c:numCache>
            </c:numRef>
          </c:val>
          <c:smooth val="0"/>
        </c:ser>
        <c:ser>
          <c:idx val="2"/>
          <c:order val="2"/>
          <c:tx>
            <c:strRef>
              <c:f>'EVM '!$J$4</c:f>
              <c:strCache>
                <c:ptCount val="1"/>
                <c:pt idx="0">
                  <c:v>Schedule Performance Index (SPI)</c:v>
                </c:pt>
              </c:strCache>
            </c:strRef>
          </c:tx>
          <c:spPr>
            <a:ln w="38100">
              <a:solidFill>
                <a:srgbClr val="FF0000"/>
              </a:solidFill>
              <a:prstDash val="solid"/>
            </a:ln>
          </c:spPr>
          <c:marker>
            <c:symbol val="triangle"/>
            <c:size val="8"/>
            <c:spPr>
              <a:solidFill>
                <a:srgbClr val="FF0000"/>
              </a:solidFill>
              <a:ln>
                <a:solidFill>
                  <a:srgbClr val="C00000"/>
                </a:solidFill>
                <a:prstDash val="solid"/>
              </a:ln>
            </c:spPr>
          </c:marker>
          <c:cat>
            <c:strRef>
              <c:f>'EVM '!$A$6:$A$34</c:f>
              <c:strCache>
                <c:ptCount val="29"/>
                <c:pt idx="0">
                  <c:v>1-Jan</c:v>
                </c:pt>
                <c:pt idx="1">
                  <c:v>8-Jan</c:v>
                </c:pt>
                <c:pt idx="2">
                  <c:v>15-Jan</c:v>
                </c:pt>
                <c:pt idx="3">
                  <c:v>22-Jan</c:v>
                </c:pt>
                <c:pt idx="4">
                  <c:v>29-Jan</c:v>
                </c:pt>
                <c:pt idx="5">
                  <c:v>5-Feb</c:v>
                </c:pt>
                <c:pt idx="6">
                  <c:v>12-Feb</c:v>
                </c:pt>
                <c:pt idx="7">
                  <c:v>19-Feb</c:v>
                </c:pt>
                <c:pt idx="8">
                  <c:v>26-Feb</c:v>
                </c:pt>
                <c:pt idx="9">
                  <c:v>4-Mar</c:v>
                </c:pt>
                <c:pt idx="10">
                  <c:v>11-Mar</c:v>
                </c:pt>
                <c:pt idx="11">
                  <c:v>18-Mar</c:v>
                </c:pt>
                <c:pt idx="12">
                  <c:v>25-Mar</c:v>
                </c:pt>
                <c:pt idx="13">
                  <c:v>1-Apr</c:v>
                </c:pt>
                <c:pt idx="14">
                  <c:v>8-Apr</c:v>
                </c:pt>
                <c:pt idx="15">
                  <c:v>15-Apr</c:v>
                </c:pt>
                <c:pt idx="16">
                  <c:v>22-Apr</c:v>
                </c:pt>
                <c:pt idx="17">
                  <c:v>29-Apr</c:v>
                </c:pt>
                <c:pt idx="18">
                  <c:v>6-May</c:v>
                </c:pt>
                <c:pt idx="19">
                  <c:v>13-May</c:v>
                </c:pt>
                <c:pt idx="20">
                  <c:v>20-May</c:v>
                </c:pt>
                <c:pt idx="21">
                  <c:v>27-May</c:v>
                </c:pt>
                <c:pt idx="22">
                  <c:v>3-Jun</c:v>
                </c:pt>
                <c:pt idx="23">
                  <c:v>10-Jun</c:v>
                </c:pt>
                <c:pt idx="24">
                  <c:v>17-Jun</c:v>
                </c:pt>
                <c:pt idx="25">
                  <c:v>24-Jun</c:v>
                </c:pt>
                <c:pt idx="26">
                  <c:v>1-Jul</c:v>
                </c:pt>
                <c:pt idx="28">
                  <c:v>Total Budget</c:v>
                </c:pt>
              </c:strCache>
            </c:strRef>
          </c:cat>
          <c:val>
            <c:numRef>
              <c:f>'EVM '!$J$6:$J$32</c:f>
              <c:numCache>
                <c:formatCode>0.00</c:formatCode>
                <c:ptCount val="27"/>
                <c:pt idx="0">
                  <c:v>3.5</c:v>
                </c:pt>
                <c:pt idx="1">
                  <c:v>2.0</c:v>
                </c:pt>
                <c:pt idx="2">
                  <c:v>1.285714285714286</c:v>
                </c:pt>
                <c:pt idx="3">
                  <c:v>1.5</c:v>
                </c:pt>
                <c:pt idx="4">
                  <c:v>1.3</c:v>
                </c:pt>
                <c:pt idx="5">
                  <c:v>1.36</c:v>
                </c:pt>
                <c:pt idx="6">
                  <c:v>1.25</c:v>
                </c:pt>
                <c:pt idx="7">
                  <c:v>1.05</c:v>
                </c:pt>
                <c:pt idx="8">
                  <c:v>0.916666666666667</c:v>
                </c:pt>
                <c:pt idx="9">
                  <c:v>0.777385159010601</c:v>
                </c:pt>
                <c:pt idx="10">
                  <c:v>0.71875</c:v>
                </c:pt>
                <c:pt idx="11">
                  <c:v>0.643835616438356</c:v>
                </c:pt>
                <c:pt idx="12">
                  <c:v>0.585365853658537</c:v>
                </c:pt>
              </c:numCache>
            </c:numRef>
          </c:val>
          <c:smooth val="0"/>
        </c:ser>
        <c:dLbls>
          <c:showLegendKey val="0"/>
          <c:showVal val="0"/>
          <c:showCatName val="0"/>
          <c:showSerName val="0"/>
          <c:showPercent val="0"/>
          <c:showBubbleSize val="0"/>
        </c:dLbls>
        <c:marker val="1"/>
        <c:smooth val="0"/>
        <c:axId val="2112198360"/>
        <c:axId val="2112206520"/>
      </c:lineChart>
      <c:catAx>
        <c:axId val="2112198360"/>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t>Week Begining</a:t>
                </a:r>
              </a:p>
            </c:rich>
          </c:tx>
          <c:layout>
            <c:manualLayout>
              <c:xMode val="edge"/>
              <c:yMode val="edge"/>
              <c:x val="0.468056122614303"/>
              <c:y val="0.786340523014909"/>
            </c:manualLayout>
          </c:layout>
          <c:overlay val="0"/>
          <c:spPr>
            <a:noFill/>
            <a:ln w="25400">
              <a:noFill/>
            </a:ln>
          </c:spPr>
        </c:title>
        <c:numFmt formatCode="m/d;@"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12206520"/>
        <c:crosses val="autoZero"/>
        <c:auto val="1"/>
        <c:lblAlgn val="ctr"/>
        <c:lblOffset val="100"/>
        <c:tickLblSkip val="1"/>
        <c:tickMarkSkip val="1"/>
        <c:noMultiLvlLbl val="0"/>
      </c:catAx>
      <c:valAx>
        <c:axId val="2112206520"/>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US"/>
                  <a:t>Index</a:t>
                </a:r>
                <a:r>
                  <a:rPr lang="en-US" baseline="0"/>
                  <a:t> Value</a:t>
                </a:r>
                <a:endParaRPr lang="en-US"/>
              </a:p>
            </c:rich>
          </c:tx>
          <c:layout>
            <c:manualLayout>
              <c:xMode val="edge"/>
              <c:yMode val="edge"/>
              <c:x val="0.0166666666666667"/>
              <c:y val="0.3625221887009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112198360"/>
        <c:crosses val="autoZero"/>
        <c:crossBetween val="between"/>
      </c:valAx>
      <c:spPr>
        <a:solidFill>
          <a:srgbClr val="FFFFFF"/>
        </a:solidFill>
        <a:ln w="12700">
          <a:solidFill>
            <a:srgbClr val="808080"/>
          </a:solidFill>
          <a:prstDash val="solid"/>
        </a:ln>
      </c:spPr>
    </c:plotArea>
    <c:legend>
      <c:legendPos val="r"/>
      <c:layout>
        <c:manualLayout>
          <c:xMode val="edge"/>
          <c:yMode val="edge"/>
          <c:x val="0.116666882689047"/>
          <c:y val="0.943958706274594"/>
          <c:w val="0.862501215125887"/>
          <c:h val="0.0490367161974387"/>
        </c:manualLayout>
      </c:layout>
      <c:overlay val="0"/>
      <c:spPr>
        <a:solidFill>
          <a:srgbClr val="FFFFFF"/>
        </a:solidFill>
        <a:ln w="3175">
          <a:solidFill>
            <a:srgbClr val="000000"/>
          </a:solidFill>
          <a:prstDash val="solid"/>
        </a:ln>
      </c:spPr>
      <c:txPr>
        <a:bodyPr/>
        <a:lstStyle/>
        <a:p>
          <a:pPr>
            <a:defRPr sz="9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84667</xdr:colOff>
      <xdr:row>5</xdr:row>
      <xdr:rowOff>95250</xdr:rowOff>
    </xdr:from>
    <xdr:to>
      <xdr:col>11</xdr:col>
      <xdr:colOff>2689225</xdr:colOff>
      <xdr:row>33</xdr:row>
      <xdr:rowOff>133350</xdr:rowOff>
    </xdr:to>
    <xdr:graphicFrame macro="">
      <xdr:nvGraphicFramePr>
        <xdr:cNvPr id="134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33</xdr:row>
      <xdr:rowOff>142875</xdr:rowOff>
    </xdr:from>
    <xdr:to>
      <xdr:col>11</xdr:col>
      <xdr:colOff>2638425</xdr:colOff>
      <xdr:row>66</xdr:row>
      <xdr:rowOff>133350</xdr:rowOff>
    </xdr:to>
    <xdr:graphicFrame macro="">
      <xdr:nvGraphicFramePr>
        <xdr:cNvPr id="134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11"/>
  </sheetPr>
  <dimension ref="A2:AJ44"/>
  <sheetViews>
    <sheetView tabSelected="1" zoomScale="75" zoomScaleNormal="75" zoomScalePageLayoutView="75" workbookViewId="0">
      <selection activeCell="N26" sqref="N26"/>
    </sheetView>
  </sheetViews>
  <sheetFormatPr baseColWidth="10" defaultColWidth="8.83203125" defaultRowHeight="12" x14ac:dyDescent="0"/>
  <cols>
    <col min="12" max="12" width="45.33203125" customWidth="1"/>
    <col min="13" max="13" width="24.1640625" customWidth="1"/>
    <col min="14" max="14" width="14.33203125" customWidth="1"/>
    <col min="15" max="15" width="11.6640625" customWidth="1"/>
  </cols>
  <sheetData>
    <row r="2" spans="1:36" ht="18">
      <c r="A2" s="27" t="s">
        <v>43</v>
      </c>
      <c r="B2" s="28"/>
      <c r="C2" s="28"/>
      <c r="D2" s="28"/>
    </row>
    <row r="6" spans="1:36">
      <c r="AJ6" t="s">
        <v>32</v>
      </c>
    </row>
    <row r="9" spans="1:36" ht="13">
      <c r="M9" s="15" t="s">
        <v>19</v>
      </c>
      <c r="N9" s="15" t="s">
        <v>20</v>
      </c>
    </row>
    <row r="10" spans="1:36" ht="52">
      <c r="M10" s="16" t="s">
        <v>37</v>
      </c>
      <c r="N10" s="16" t="s">
        <v>21</v>
      </c>
    </row>
    <row r="11" spans="1:36" ht="39">
      <c r="M11" s="16" t="s">
        <v>38</v>
      </c>
      <c r="N11" s="16" t="s">
        <v>22</v>
      </c>
    </row>
    <row r="12" spans="1:36" ht="52">
      <c r="M12" s="16" t="s">
        <v>39</v>
      </c>
      <c r="N12" s="16" t="s">
        <v>23</v>
      </c>
    </row>
    <row r="13" spans="1:36" ht="52">
      <c r="M13" s="16" t="s">
        <v>40</v>
      </c>
      <c r="N13" s="16" t="s">
        <v>24</v>
      </c>
    </row>
    <row r="20" spans="13:15">
      <c r="M20" s="24"/>
      <c r="N20" s="24"/>
      <c r="O20" s="24"/>
    </row>
    <row r="21" spans="13:15">
      <c r="N21" s="21"/>
      <c r="O21" s="22"/>
    </row>
    <row r="22" spans="13:15">
      <c r="N22" s="21"/>
      <c r="O22" s="22"/>
    </row>
    <row r="23" spans="13:15">
      <c r="M23" s="23"/>
      <c r="N23" s="21"/>
      <c r="O23" s="22"/>
    </row>
    <row r="24" spans="13:15">
      <c r="M24" s="23"/>
      <c r="N24" s="21"/>
      <c r="O24" s="22"/>
    </row>
    <row r="25" spans="13:15">
      <c r="N25" s="21"/>
      <c r="O25" s="22"/>
    </row>
    <row r="26" spans="13:15">
      <c r="N26" s="21"/>
      <c r="O26" s="22"/>
    </row>
    <row r="27" spans="13:15">
      <c r="M27" s="23"/>
      <c r="N27" s="21"/>
      <c r="O27" s="22"/>
    </row>
    <row r="28" spans="13:15">
      <c r="N28" s="21"/>
    </row>
    <row r="40" spans="13:14" ht="13">
      <c r="M40" s="15" t="s">
        <v>19</v>
      </c>
      <c r="N40" s="15" t="s">
        <v>20</v>
      </c>
    </row>
    <row r="41" spans="13:14" ht="13">
      <c r="M41" s="16" t="s">
        <v>26</v>
      </c>
      <c r="N41" s="16" t="s">
        <v>21</v>
      </c>
    </row>
    <row r="42" spans="13:14" ht="13">
      <c r="M42" s="16" t="s">
        <v>25</v>
      </c>
      <c r="N42" s="16" t="s">
        <v>22</v>
      </c>
    </row>
    <row r="43" spans="13:14" ht="26">
      <c r="M43" s="16" t="s">
        <v>27</v>
      </c>
      <c r="N43" s="16" t="s">
        <v>23</v>
      </c>
    </row>
    <row r="44" spans="13:14" ht="26">
      <c r="M44" s="16" t="s">
        <v>28</v>
      </c>
      <c r="N44" s="16" t="s">
        <v>24</v>
      </c>
    </row>
  </sheetData>
  <phoneticPr fontId="8" type="noConversion"/>
  <pageMargins left="0.75" right="0.75" top="1" bottom="1" header="0.5" footer="0.5"/>
  <pageSetup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1"/>
  </sheetPr>
  <dimension ref="A1:M40"/>
  <sheetViews>
    <sheetView zoomScale="90" workbookViewId="0">
      <pane ySplit="5" topLeftCell="A6" activePane="bottomLeft" state="frozen"/>
      <selection pane="bottomLeft" activeCell="D21" sqref="D21"/>
    </sheetView>
  </sheetViews>
  <sheetFormatPr baseColWidth="10" defaultColWidth="8.83203125" defaultRowHeight="12" x14ac:dyDescent="0"/>
  <cols>
    <col min="1" max="1" width="21" style="2" bestFit="1" customWidth="1"/>
    <col min="2" max="2" width="13.6640625" customWidth="1"/>
    <col min="3" max="3" width="14.1640625" style="2" customWidth="1"/>
    <col min="4" max="4" width="12.5" style="2" customWidth="1"/>
    <col min="5" max="5" width="14" style="2" customWidth="1"/>
    <col min="6" max="6" width="13.6640625" style="2" customWidth="1"/>
    <col min="7" max="7" width="14.5" style="2" customWidth="1"/>
    <col min="8" max="8" width="14.83203125" style="2" customWidth="1"/>
    <col min="9" max="9" width="12.1640625" customWidth="1"/>
    <col min="10" max="11" width="13.5" customWidth="1"/>
    <col min="12" max="12" width="9.83203125" customWidth="1"/>
  </cols>
  <sheetData>
    <row r="1" spans="1:13" s="3" customFormat="1" ht="15">
      <c r="A1" s="18" t="s">
        <v>30</v>
      </c>
      <c r="B1" s="14"/>
      <c r="C1" s="14"/>
      <c r="D1" s="14"/>
      <c r="E1" s="14"/>
      <c r="F1" s="14"/>
      <c r="G1" s="14"/>
      <c r="H1" s="14"/>
      <c r="I1" s="14"/>
      <c r="J1" s="14"/>
      <c r="K1" s="14"/>
      <c r="L1" s="14"/>
    </row>
    <row r="2" spans="1:13" s="3" customFormat="1" ht="18.75" customHeight="1">
      <c r="A2" s="18" t="s">
        <v>41</v>
      </c>
      <c r="B2" s="14"/>
      <c r="C2" s="14"/>
      <c r="D2" s="14"/>
      <c r="E2" s="14"/>
      <c r="F2" s="14"/>
      <c r="G2" s="14"/>
      <c r="H2" s="14"/>
      <c r="I2" s="14"/>
      <c r="J2" s="14"/>
      <c r="K2" s="14"/>
      <c r="L2" s="14"/>
    </row>
    <row r="3" spans="1:13" s="3" customFormat="1" ht="18.75" customHeight="1">
      <c r="A3" s="18" t="s">
        <v>31</v>
      </c>
      <c r="B3" s="20" t="s">
        <v>42</v>
      </c>
      <c r="C3" s="14"/>
      <c r="D3" s="14"/>
      <c r="E3" s="14"/>
      <c r="F3" s="14"/>
      <c r="G3" s="14"/>
      <c r="H3" s="14"/>
      <c r="I3" s="14"/>
      <c r="J3" s="14"/>
      <c r="K3" s="14"/>
      <c r="L3" s="14"/>
    </row>
    <row r="4" spans="1:13" s="1" customFormat="1" ht="36">
      <c r="A4" s="4" t="s">
        <v>33</v>
      </c>
      <c r="B4" s="4" t="s">
        <v>3</v>
      </c>
      <c r="C4" s="5" t="s">
        <v>18</v>
      </c>
      <c r="D4" s="5" t="s">
        <v>16</v>
      </c>
      <c r="E4" s="7" t="s">
        <v>0</v>
      </c>
      <c r="F4" s="7" t="s">
        <v>4</v>
      </c>
      <c r="G4" s="7" t="s">
        <v>9</v>
      </c>
      <c r="H4" s="7" t="s">
        <v>13</v>
      </c>
      <c r="I4" s="7" t="s">
        <v>14</v>
      </c>
      <c r="J4" s="7" t="s">
        <v>15</v>
      </c>
      <c r="K4" s="7" t="s">
        <v>17</v>
      </c>
      <c r="L4" s="7" t="s">
        <v>6</v>
      </c>
    </row>
    <row r="5" spans="1:13" s="1" customFormat="1">
      <c r="A5" s="4"/>
      <c r="B5" s="4" t="s">
        <v>2</v>
      </c>
      <c r="C5" s="5" t="s">
        <v>7</v>
      </c>
      <c r="D5" s="5"/>
      <c r="E5" s="7"/>
      <c r="F5" s="7"/>
      <c r="G5" s="7" t="s">
        <v>8</v>
      </c>
      <c r="H5" s="7" t="s">
        <v>10</v>
      </c>
      <c r="I5" s="7" t="s">
        <v>11</v>
      </c>
      <c r="J5" s="7" t="s">
        <v>12</v>
      </c>
      <c r="K5" s="7"/>
      <c r="L5" s="7"/>
    </row>
    <row r="6" spans="1:13">
      <c r="A6" s="6">
        <v>40909</v>
      </c>
      <c r="B6" s="9">
        <v>200</v>
      </c>
      <c r="C6" s="9">
        <f>339+92</f>
        <v>431</v>
      </c>
      <c r="D6" s="9">
        <v>5500</v>
      </c>
      <c r="E6" s="19">
        <f t="shared" ref="E6:E18" si="0">1-(D6/$B$34)</f>
        <v>0.11290322580645162</v>
      </c>
      <c r="F6" s="10">
        <f t="shared" ref="F6:F18" si="1">E6*$B$34</f>
        <v>700.00000000000011</v>
      </c>
      <c r="G6" s="10">
        <f t="shared" ref="G6:G18" si="2">F6-C6</f>
        <v>269.00000000000011</v>
      </c>
      <c r="H6" s="10">
        <f t="shared" ref="H6:H18" si="3">F6-B6</f>
        <v>500.00000000000011</v>
      </c>
      <c r="I6" s="17">
        <f t="shared" ref="I6:I18" si="4">F6/C6</f>
        <v>1.6241299303944319</v>
      </c>
      <c r="J6" s="17">
        <f t="shared" ref="J6:J18" si="5">F6/B6</f>
        <v>3.5000000000000004</v>
      </c>
      <c r="K6" s="10">
        <f t="shared" ref="K6:K18" si="6">C6+D6</f>
        <v>5931</v>
      </c>
      <c r="L6" s="8">
        <v>1</v>
      </c>
      <c r="M6" s="1"/>
    </row>
    <row r="7" spans="1:13">
      <c r="A7" s="6">
        <f>A6+7</f>
        <v>40916</v>
      </c>
      <c r="B7" s="9">
        <v>400</v>
      </c>
      <c r="C7" s="9">
        <v>608</v>
      </c>
      <c r="D7" s="9">
        <v>5400</v>
      </c>
      <c r="E7" s="19">
        <f t="shared" si="0"/>
        <v>0.12903225806451613</v>
      </c>
      <c r="F7" s="10">
        <f t="shared" si="1"/>
        <v>800</v>
      </c>
      <c r="G7" s="10">
        <f t="shared" si="2"/>
        <v>192</v>
      </c>
      <c r="H7" s="10">
        <f t="shared" si="3"/>
        <v>400</v>
      </c>
      <c r="I7" s="17">
        <f t="shared" si="4"/>
        <v>1.3157894736842106</v>
      </c>
      <c r="J7" s="17">
        <f t="shared" si="5"/>
        <v>2</v>
      </c>
      <c r="K7" s="10">
        <f t="shared" si="6"/>
        <v>6008</v>
      </c>
      <c r="L7" s="8">
        <v>1</v>
      </c>
      <c r="M7" s="1"/>
    </row>
    <row r="8" spans="1:13">
      <c r="A8" s="6">
        <f t="shared" ref="A8:A32" si="7">A7+7</f>
        <v>40923</v>
      </c>
      <c r="B8" s="21">
        <v>700</v>
      </c>
      <c r="C8" s="9">
        <v>729</v>
      </c>
      <c r="D8" s="9">
        <v>5300</v>
      </c>
      <c r="E8" s="19">
        <f t="shared" si="0"/>
        <v>0.14516129032258063</v>
      </c>
      <c r="F8" s="10">
        <f t="shared" si="1"/>
        <v>899.99999999999989</v>
      </c>
      <c r="G8" s="10">
        <f t="shared" si="2"/>
        <v>170.99999999999989</v>
      </c>
      <c r="H8" s="10">
        <f t="shared" si="3"/>
        <v>199.99999999999989</v>
      </c>
      <c r="I8" s="17">
        <f t="shared" si="4"/>
        <v>1.2345679012345678</v>
      </c>
      <c r="J8" s="17">
        <f t="shared" si="5"/>
        <v>1.2857142857142856</v>
      </c>
      <c r="K8" s="10">
        <f t="shared" si="6"/>
        <v>6029</v>
      </c>
      <c r="L8" s="8">
        <v>1</v>
      </c>
      <c r="M8" s="1"/>
    </row>
    <row r="9" spans="1:13">
      <c r="A9" s="6">
        <f t="shared" si="7"/>
        <v>40930</v>
      </c>
      <c r="B9" s="9">
        <v>800</v>
      </c>
      <c r="C9" s="9">
        <v>861</v>
      </c>
      <c r="D9" s="9">
        <v>5000</v>
      </c>
      <c r="E9" s="19">
        <f t="shared" si="0"/>
        <v>0.19354838709677424</v>
      </c>
      <c r="F9" s="10">
        <f t="shared" si="1"/>
        <v>1200.0000000000002</v>
      </c>
      <c r="G9" s="10">
        <f t="shared" si="2"/>
        <v>339.00000000000023</v>
      </c>
      <c r="H9" s="10">
        <f t="shared" si="3"/>
        <v>400.00000000000023</v>
      </c>
      <c r="I9" s="17">
        <f t="shared" si="4"/>
        <v>1.393728222996516</v>
      </c>
      <c r="J9" s="17">
        <f t="shared" si="5"/>
        <v>1.5000000000000002</v>
      </c>
      <c r="K9" s="10">
        <f t="shared" si="6"/>
        <v>5861</v>
      </c>
      <c r="L9" s="8">
        <v>1</v>
      </c>
    </row>
    <row r="10" spans="1:13">
      <c r="A10" s="6">
        <f t="shared" si="7"/>
        <v>40937</v>
      </c>
      <c r="B10" s="9">
        <v>1000</v>
      </c>
      <c r="C10" s="9">
        <v>968</v>
      </c>
      <c r="D10" s="9">
        <v>4900</v>
      </c>
      <c r="E10" s="19">
        <f t="shared" si="0"/>
        <v>0.20967741935483875</v>
      </c>
      <c r="F10" s="10">
        <f t="shared" si="1"/>
        <v>1300.0000000000002</v>
      </c>
      <c r="G10" s="10">
        <f t="shared" si="2"/>
        <v>332.00000000000023</v>
      </c>
      <c r="H10" s="10">
        <f t="shared" si="3"/>
        <v>300.00000000000023</v>
      </c>
      <c r="I10" s="17">
        <f t="shared" si="4"/>
        <v>1.3429752066115705</v>
      </c>
      <c r="J10" s="17">
        <f t="shared" si="5"/>
        <v>1.3000000000000003</v>
      </c>
      <c r="K10" s="10">
        <f t="shared" si="6"/>
        <v>5868</v>
      </c>
      <c r="L10" s="8">
        <v>1</v>
      </c>
    </row>
    <row r="11" spans="1:13">
      <c r="A11" s="6">
        <f t="shared" si="7"/>
        <v>40944</v>
      </c>
      <c r="B11" s="9">
        <v>1250</v>
      </c>
      <c r="C11" s="9">
        <v>1075</v>
      </c>
      <c r="D11" s="9">
        <v>4500</v>
      </c>
      <c r="E11" s="19">
        <f t="shared" si="0"/>
        <v>0.27419354838709675</v>
      </c>
      <c r="F11" s="10">
        <f t="shared" si="1"/>
        <v>1699.9999999999998</v>
      </c>
      <c r="G11" s="10">
        <f t="shared" si="2"/>
        <v>624.99999999999977</v>
      </c>
      <c r="H11" s="10">
        <f t="shared" si="3"/>
        <v>449.99999999999977</v>
      </c>
      <c r="I11" s="17">
        <f t="shared" si="4"/>
        <v>1.581395348837209</v>
      </c>
      <c r="J11" s="17">
        <f t="shared" si="5"/>
        <v>1.3599999999999999</v>
      </c>
      <c r="K11" s="10">
        <f t="shared" si="6"/>
        <v>5575</v>
      </c>
      <c r="L11" s="8">
        <v>1</v>
      </c>
    </row>
    <row r="12" spans="1:13">
      <c r="A12" s="6">
        <f t="shared" si="7"/>
        <v>40951</v>
      </c>
      <c r="B12" s="9">
        <v>1600</v>
      </c>
      <c r="C12" s="9">
        <v>1240</v>
      </c>
      <c r="D12" s="9">
        <v>4200</v>
      </c>
      <c r="E12" s="19">
        <f t="shared" si="0"/>
        <v>0.32258064516129037</v>
      </c>
      <c r="F12" s="10">
        <f t="shared" si="1"/>
        <v>2000.0000000000002</v>
      </c>
      <c r="G12" s="10">
        <f t="shared" si="2"/>
        <v>760.00000000000023</v>
      </c>
      <c r="H12" s="10">
        <f t="shared" si="3"/>
        <v>400.00000000000023</v>
      </c>
      <c r="I12" s="17">
        <f t="shared" si="4"/>
        <v>1.6129032258064517</v>
      </c>
      <c r="J12" s="17">
        <f t="shared" si="5"/>
        <v>1.2500000000000002</v>
      </c>
      <c r="K12" s="10">
        <f t="shared" si="6"/>
        <v>5440</v>
      </c>
      <c r="L12" s="8">
        <v>1</v>
      </c>
    </row>
    <row r="13" spans="1:13">
      <c r="A13" s="6">
        <f t="shared" si="7"/>
        <v>40958</v>
      </c>
      <c r="B13" s="9">
        <v>2000</v>
      </c>
      <c r="C13" s="9">
        <v>1412</v>
      </c>
      <c r="D13" s="9">
        <v>4100</v>
      </c>
      <c r="E13" s="19">
        <f t="shared" si="0"/>
        <v>0.33870967741935487</v>
      </c>
      <c r="F13" s="10">
        <f t="shared" si="1"/>
        <v>2100</v>
      </c>
      <c r="G13" s="10">
        <f t="shared" si="2"/>
        <v>688</v>
      </c>
      <c r="H13" s="10">
        <f t="shared" si="3"/>
        <v>100</v>
      </c>
      <c r="I13" s="17">
        <f t="shared" si="4"/>
        <v>1.4872521246458923</v>
      </c>
      <c r="J13" s="17">
        <f t="shared" si="5"/>
        <v>1.05</v>
      </c>
      <c r="K13" s="10">
        <f t="shared" si="6"/>
        <v>5512</v>
      </c>
      <c r="L13" s="8">
        <v>1</v>
      </c>
    </row>
    <row r="14" spans="1:13">
      <c r="A14" s="6">
        <f t="shared" si="7"/>
        <v>40965</v>
      </c>
      <c r="B14" s="9">
        <v>2400</v>
      </c>
      <c r="C14" s="9">
        <v>1517</v>
      </c>
      <c r="D14" s="9">
        <v>4000</v>
      </c>
      <c r="E14" s="19">
        <f t="shared" si="0"/>
        <v>0.35483870967741937</v>
      </c>
      <c r="F14" s="10">
        <f t="shared" si="1"/>
        <v>2200</v>
      </c>
      <c r="G14" s="10">
        <f t="shared" si="2"/>
        <v>683</v>
      </c>
      <c r="H14" s="10">
        <f t="shared" si="3"/>
        <v>-200</v>
      </c>
      <c r="I14" s="17">
        <f t="shared" si="4"/>
        <v>1.4502307185234014</v>
      </c>
      <c r="J14" s="17">
        <f t="shared" si="5"/>
        <v>0.91666666666666663</v>
      </c>
      <c r="K14" s="10">
        <f t="shared" si="6"/>
        <v>5517</v>
      </c>
      <c r="L14" s="8">
        <v>1</v>
      </c>
    </row>
    <row r="15" spans="1:13">
      <c r="A15" s="6">
        <f t="shared" si="7"/>
        <v>40972</v>
      </c>
      <c r="B15" s="9">
        <v>2830</v>
      </c>
      <c r="C15" s="9">
        <v>1636</v>
      </c>
      <c r="D15" s="9">
        <v>4000</v>
      </c>
      <c r="E15" s="19">
        <f t="shared" si="0"/>
        <v>0.35483870967741937</v>
      </c>
      <c r="F15" s="10">
        <f t="shared" si="1"/>
        <v>2200</v>
      </c>
      <c r="G15" s="10">
        <f t="shared" si="2"/>
        <v>564</v>
      </c>
      <c r="H15" s="10">
        <f t="shared" si="3"/>
        <v>-630</v>
      </c>
      <c r="I15" s="17">
        <f t="shared" si="4"/>
        <v>1.3447432762836187</v>
      </c>
      <c r="J15" s="17">
        <f t="shared" si="5"/>
        <v>0.77738515901060068</v>
      </c>
      <c r="K15" s="10">
        <f t="shared" si="6"/>
        <v>5636</v>
      </c>
      <c r="L15" s="8">
        <v>1</v>
      </c>
    </row>
    <row r="16" spans="1:13">
      <c r="A16" s="6">
        <f t="shared" si="7"/>
        <v>40979</v>
      </c>
      <c r="B16" s="9">
        <v>3200</v>
      </c>
      <c r="C16" s="9">
        <v>1785</v>
      </c>
      <c r="D16" s="9">
        <v>3900</v>
      </c>
      <c r="E16" s="19">
        <f t="shared" si="0"/>
        <v>0.37096774193548387</v>
      </c>
      <c r="F16" s="10">
        <f t="shared" si="1"/>
        <v>2300</v>
      </c>
      <c r="G16" s="10">
        <f t="shared" si="2"/>
        <v>515</v>
      </c>
      <c r="H16" s="10">
        <f t="shared" si="3"/>
        <v>-900</v>
      </c>
      <c r="I16" s="17">
        <f t="shared" si="4"/>
        <v>1.2885154061624651</v>
      </c>
      <c r="J16" s="17">
        <f t="shared" si="5"/>
        <v>0.71875</v>
      </c>
      <c r="K16" s="10">
        <f t="shared" si="6"/>
        <v>5685</v>
      </c>
      <c r="L16" s="8">
        <v>1</v>
      </c>
    </row>
    <row r="17" spans="1:12">
      <c r="A17" s="6">
        <f t="shared" si="7"/>
        <v>40986</v>
      </c>
      <c r="B17" s="9">
        <v>3650</v>
      </c>
      <c r="C17" s="9">
        <v>1878</v>
      </c>
      <c r="D17" s="9">
        <v>3850</v>
      </c>
      <c r="E17" s="19">
        <f t="shared" si="0"/>
        <v>0.37903225806451613</v>
      </c>
      <c r="F17" s="10">
        <f t="shared" si="1"/>
        <v>2350</v>
      </c>
      <c r="G17" s="10">
        <f t="shared" si="2"/>
        <v>472</v>
      </c>
      <c r="H17" s="10">
        <f t="shared" si="3"/>
        <v>-1300</v>
      </c>
      <c r="I17" s="17">
        <f t="shared" si="4"/>
        <v>1.2513312034078807</v>
      </c>
      <c r="J17" s="17">
        <f t="shared" si="5"/>
        <v>0.64383561643835618</v>
      </c>
      <c r="K17" s="10">
        <f t="shared" si="6"/>
        <v>5728</v>
      </c>
      <c r="L17" s="8">
        <v>1</v>
      </c>
    </row>
    <row r="18" spans="1:12">
      <c r="A18" s="6">
        <f t="shared" si="7"/>
        <v>40993</v>
      </c>
      <c r="B18" s="9">
        <v>4100</v>
      </c>
      <c r="C18" s="9">
        <v>1949</v>
      </c>
      <c r="D18" s="9">
        <v>3800</v>
      </c>
      <c r="E18" s="19">
        <f t="shared" si="0"/>
        <v>0.38709677419354838</v>
      </c>
      <c r="F18" s="10">
        <f t="shared" si="1"/>
        <v>2400</v>
      </c>
      <c r="G18" s="10">
        <f t="shared" si="2"/>
        <v>451</v>
      </c>
      <c r="H18" s="10">
        <f t="shared" si="3"/>
        <v>-1700</v>
      </c>
      <c r="I18" s="17">
        <f t="shared" si="4"/>
        <v>1.2314007183170856</v>
      </c>
      <c r="J18" s="17">
        <f t="shared" si="5"/>
        <v>0.58536585365853655</v>
      </c>
      <c r="K18" s="10">
        <f t="shared" si="6"/>
        <v>5749</v>
      </c>
      <c r="L18" s="8">
        <v>1</v>
      </c>
    </row>
    <row r="19" spans="1:12">
      <c r="A19" s="6">
        <f t="shared" si="7"/>
        <v>41000</v>
      </c>
      <c r="B19" s="9">
        <v>4500</v>
      </c>
      <c r="C19" s="9"/>
      <c r="D19" s="9"/>
      <c r="E19" s="19"/>
      <c r="F19" s="10"/>
      <c r="G19" s="10"/>
      <c r="H19" s="10"/>
      <c r="I19" s="17"/>
      <c r="J19" s="17"/>
      <c r="K19" s="10"/>
      <c r="L19" s="8">
        <v>1</v>
      </c>
    </row>
    <row r="20" spans="1:12">
      <c r="A20" s="6">
        <f t="shared" si="7"/>
        <v>41007</v>
      </c>
      <c r="B20" s="9">
        <v>4850</v>
      </c>
      <c r="C20" s="9"/>
      <c r="D20" s="9"/>
      <c r="E20" s="19"/>
      <c r="F20" s="10"/>
      <c r="G20" s="10"/>
      <c r="H20" s="10"/>
      <c r="I20" s="17"/>
      <c r="J20" s="17"/>
      <c r="K20" s="10"/>
      <c r="L20" s="8">
        <v>1</v>
      </c>
    </row>
    <row r="21" spans="1:12">
      <c r="A21" s="6">
        <f t="shared" si="7"/>
        <v>41014</v>
      </c>
      <c r="B21" s="9">
        <v>5100</v>
      </c>
      <c r="C21" s="9"/>
      <c r="D21" s="9"/>
      <c r="E21" s="19"/>
      <c r="F21" s="10"/>
      <c r="G21" s="10"/>
      <c r="H21" s="10"/>
      <c r="I21" s="17"/>
      <c r="J21" s="17"/>
      <c r="K21" s="10"/>
      <c r="L21" s="8">
        <v>1</v>
      </c>
    </row>
    <row r="22" spans="1:12">
      <c r="A22" s="6">
        <f t="shared" si="7"/>
        <v>41021</v>
      </c>
      <c r="B22" s="9">
        <v>5400</v>
      </c>
      <c r="C22" s="9"/>
      <c r="D22" s="9"/>
      <c r="E22" s="19"/>
      <c r="F22" s="10"/>
      <c r="G22" s="10"/>
      <c r="H22" s="10"/>
      <c r="I22" s="17"/>
      <c r="J22" s="17"/>
      <c r="K22" s="10"/>
      <c r="L22" s="8">
        <v>1</v>
      </c>
    </row>
    <row r="23" spans="1:12">
      <c r="A23" s="6">
        <f t="shared" si="7"/>
        <v>41028</v>
      </c>
      <c r="B23" s="9">
        <f t="shared" ref="B23:B32" si="8">B22+80</f>
        <v>5480</v>
      </c>
      <c r="C23" s="9"/>
      <c r="D23" s="9"/>
      <c r="E23" s="19"/>
      <c r="F23" s="10"/>
      <c r="G23" s="10"/>
      <c r="H23" s="10"/>
      <c r="I23" s="17"/>
      <c r="J23" s="17"/>
      <c r="K23" s="10"/>
      <c r="L23" s="8">
        <v>1</v>
      </c>
    </row>
    <row r="24" spans="1:12">
      <c r="A24" s="6">
        <f t="shared" si="7"/>
        <v>41035</v>
      </c>
      <c r="B24" s="9">
        <f t="shared" si="8"/>
        <v>5560</v>
      </c>
      <c r="C24" s="9"/>
      <c r="D24" s="9"/>
      <c r="E24" s="19"/>
      <c r="F24" s="10"/>
      <c r="G24" s="10"/>
      <c r="H24" s="10"/>
      <c r="I24" s="17"/>
      <c r="J24" s="17"/>
      <c r="K24" s="10"/>
      <c r="L24" s="8">
        <v>1</v>
      </c>
    </row>
    <row r="25" spans="1:12">
      <c r="A25" s="6">
        <f t="shared" si="7"/>
        <v>41042</v>
      </c>
      <c r="B25" s="9">
        <f t="shared" si="8"/>
        <v>5640</v>
      </c>
      <c r="C25" s="9"/>
      <c r="D25" s="9"/>
      <c r="E25" s="19"/>
      <c r="F25" s="10"/>
      <c r="G25" s="10"/>
      <c r="H25" s="10"/>
      <c r="I25" s="17"/>
      <c r="J25" s="17"/>
      <c r="K25" s="10"/>
      <c r="L25" s="8">
        <v>1</v>
      </c>
    </row>
    <row r="26" spans="1:12">
      <c r="A26" s="6">
        <f t="shared" si="7"/>
        <v>41049</v>
      </c>
      <c r="B26" s="9">
        <f t="shared" si="8"/>
        <v>5720</v>
      </c>
      <c r="C26" s="9"/>
      <c r="D26" s="9"/>
      <c r="E26" s="19"/>
      <c r="F26" s="10"/>
      <c r="G26" s="10"/>
      <c r="H26" s="10"/>
      <c r="I26" s="17"/>
      <c r="J26" s="17"/>
      <c r="K26" s="10"/>
      <c r="L26" s="8">
        <v>1</v>
      </c>
    </row>
    <row r="27" spans="1:12">
      <c r="A27" s="6">
        <f t="shared" si="7"/>
        <v>41056</v>
      </c>
      <c r="B27" s="9">
        <f t="shared" si="8"/>
        <v>5800</v>
      </c>
      <c r="C27" s="9"/>
      <c r="D27" s="9"/>
      <c r="E27" s="19"/>
      <c r="F27" s="10"/>
      <c r="G27" s="10"/>
      <c r="H27" s="10"/>
      <c r="I27" s="17"/>
      <c r="J27" s="17"/>
      <c r="K27" s="10"/>
      <c r="L27" s="8">
        <v>1</v>
      </c>
    </row>
    <row r="28" spans="1:12">
      <c r="A28" s="6">
        <f t="shared" si="7"/>
        <v>41063</v>
      </c>
      <c r="B28" s="9">
        <f t="shared" si="8"/>
        <v>5880</v>
      </c>
      <c r="C28" s="9"/>
      <c r="D28" s="9"/>
      <c r="E28" s="19"/>
      <c r="F28" s="10"/>
      <c r="G28" s="10"/>
      <c r="H28" s="10"/>
      <c r="I28" s="17"/>
      <c r="J28" s="17"/>
      <c r="K28" s="10"/>
      <c r="L28" s="8">
        <v>1</v>
      </c>
    </row>
    <row r="29" spans="1:12">
      <c r="A29" s="6">
        <f t="shared" si="7"/>
        <v>41070</v>
      </c>
      <c r="B29" s="9">
        <f t="shared" si="8"/>
        <v>5960</v>
      </c>
      <c r="C29" s="9"/>
      <c r="D29" s="9"/>
      <c r="E29" s="19"/>
      <c r="F29" s="10"/>
      <c r="G29" s="10"/>
      <c r="H29" s="10"/>
      <c r="I29" s="17"/>
      <c r="J29" s="17"/>
      <c r="K29" s="10"/>
      <c r="L29" s="8">
        <v>1</v>
      </c>
    </row>
    <row r="30" spans="1:12">
      <c r="A30" s="6">
        <f t="shared" si="7"/>
        <v>41077</v>
      </c>
      <c r="B30" s="9">
        <f t="shared" si="8"/>
        <v>6040</v>
      </c>
      <c r="C30" s="9"/>
      <c r="D30" s="9"/>
      <c r="E30" s="19"/>
      <c r="F30" s="10"/>
      <c r="G30" s="10"/>
      <c r="H30" s="10"/>
      <c r="I30" s="17"/>
      <c r="J30" s="17"/>
      <c r="K30" s="10"/>
      <c r="L30" s="8">
        <v>1</v>
      </c>
    </row>
    <row r="31" spans="1:12">
      <c r="A31" s="6">
        <f t="shared" si="7"/>
        <v>41084</v>
      </c>
      <c r="B31" s="9">
        <f t="shared" si="8"/>
        <v>6120</v>
      </c>
      <c r="C31" s="9"/>
      <c r="D31" s="9"/>
      <c r="E31" s="19"/>
      <c r="F31" s="10"/>
      <c r="G31" s="10"/>
      <c r="H31" s="10"/>
      <c r="I31" s="17"/>
      <c r="J31" s="17"/>
      <c r="K31" s="10"/>
      <c r="L31" s="8">
        <v>1</v>
      </c>
    </row>
    <row r="32" spans="1:12">
      <c r="A32" s="6">
        <f t="shared" si="7"/>
        <v>41091</v>
      </c>
      <c r="B32" s="9">
        <f t="shared" si="8"/>
        <v>6200</v>
      </c>
      <c r="C32" s="9"/>
      <c r="D32" s="9"/>
      <c r="E32" s="19"/>
      <c r="F32" s="10"/>
      <c r="G32" s="10"/>
      <c r="H32" s="10"/>
      <c r="I32" s="17"/>
      <c r="J32" s="17"/>
      <c r="K32" s="10"/>
      <c r="L32" s="8">
        <v>1</v>
      </c>
    </row>
    <row r="33" spans="1:12">
      <c r="A33" s="6"/>
      <c r="B33" s="9"/>
      <c r="C33" s="9"/>
      <c r="D33" s="9"/>
      <c r="E33" s="19"/>
      <c r="F33" s="10"/>
      <c r="G33" s="10"/>
      <c r="H33" s="10"/>
      <c r="I33" s="17"/>
      <c r="J33" s="17"/>
      <c r="K33" s="10"/>
      <c r="L33" s="8">
        <v>1</v>
      </c>
    </row>
    <row r="34" spans="1:12">
      <c r="A34" s="6" t="s">
        <v>36</v>
      </c>
      <c r="B34" s="13">
        <f>B32</f>
        <v>6200</v>
      </c>
      <c r="C34" s="9"/>
      <c r="D34" s="9"/>
      <c r="E34" s="19"/>
      <c r="F34" s="10"/>
      <c r="G34" s="10"/>
      <c r="H34" s="10"/>
      <c r="I34" s="17"/>
      <c r="J34" s="17"/>
      <c r="K34" s="10"/>
      <c r="L34" s="8">
        <v>1</v>
      </c>
    </row>
    <row r="36" spans="1:12">
      <c r="A36" s="12" t="s">
        <v>1</v>
      </c>
      <c r="B36" s="2"/>
    </row>
    <row r="37" spans="1:12" ht="42" customHeight="1">
      <c r="A37" s="25" t="s">
        <v>29</v>
      </c>
      <c r="B37" s="26"/>
      <c r="C37" s="26"/>
      <c r="D37" s="26"/>
      <c r="E37" s="26"/>
      <c r="F37" s="26"/>
      <c r="G37" s="26"/>
      <c r="H37" s="26"/>
      <c r="I37" s="26"/>
      <c r="J37" s="26"/>
      <c r="K37" s="11"/>
    </row>
    <row r="38" spans="1:12" ht="24.75" customHeight="1">
      <c r="A38" s="25" t="s">
        <v>5</v>
      </c>
      <c r="B38" s="26"/>
      <c r="C38" s="26"/>
      <c r="D38" s="26"/>
      <c r="E38" s="26"/>
      <c r="F38" s="26"/>
      <c r="G38" s="26"/>
      <c r="H38" s="26"/>
      <c r="I38" s="26"/>
      <c r="J38" s="26"/>
      <c r="K38" s="11"/>
    </row>
    <row r="39" spans="1:12" ht="25.5" customHeight="1">
      <c r="A39" s="25" t="s">
        <v>34</v>
      </c>
      <c r="B39" s="26"/>
      <c r="C39" s="26"/>
      <c r="D39" s="26"/>
      <c r="E39" s="26"/>
      <c r="F39" s="26"/>
      <c r="G39" s="26"/>
      <c r="H39" s="26"/>
      <c r="I39" s="26"/>
      <c r="J39" s="26"/>
      <c r="K39" s="11"/>
    </row>
    <row r="40" spans="1:12" ht="27" customHeight="1">
      <c r="A40" s="25" t="s">
        <v>35</v>
      </c>
      <c r="B40" s="26"/>
      <c r="C40" s="26"/>
      <c r="D40" s="26"/>
      <c r="E40" s="26"/>
      <c r="F40" s="26"/>
      <c r="G40" s="26"/>
      <c r="H40" s="26"/>
      <c r="I40" s="26"/>
      <c r="J40" s="26"/>
      <c r="K40" s="11"/>
    </row>
  </sheetData>
  <mergeCells count="4">
    <mergeCell ref="A40:J40"/>
    <mergeCell ref="A37:J37"/>
    <mergeCell ref="A38:J38"/>
    <mergeCell ref="A39:J39"/>
  </mergeCells>
  <phoneticPr fontId="2"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9562BCA993C3E48AAFB931F52FD7D31" ma:contentTypeVersion="0" ma:contentTypeDescription="Create a new document." ma:contentTypeScope="" ma:versionID="08900943172e83be628ef5e5237f694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F27376E-9ACA-47F3-82A5-57499D9CEF58}">
  <ds:schemaRefs>
    <ds:schemaRef ds:uri="http://schemas.microsoft.com/sharepoint/v3/contenttype/forms"/>
  </ds:schemaRefs>
</ds:datastoreItem>
</file>

<file path=customXml/itemProps2.xml><?xml version="1.0" encoding="utf-8"?>
<ds:datastoreItem xmlns:ds="http://schemas.openxmlformats.org/officeDocument/2006/customXml" ds:itemID="{FC529625-162C-47FC-876A-44E0AB3276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53AA752-4F94-4AC7-8B34-B0580B9365D2}">
  <ds:schemaRefs>
    <ds:schemaRef ds:uri="http://schemas.microsoft.com/office/2006/metadata/properties"/>
  </ds:schemaRefs>
</ds:datastoreItem>
</file>

<file path=customXml/itemProps4.xml><?xml version="1.0" encoding="utf-8"?>
<ds:datastoreItem xmlns:ds="http://schemas.openxmlformats.org/officeDocument/2006/customXml" ds:itemID="{35B44A4F-A839-4DD7-876F-E8E71C3B0E1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EVM - Graph</vt:lpstr>
      <vt:lpstr>EVM </vt:lpstr>
    </vt:vector>
  </TitlesOfParts>
  <Company>Intelligent information Systems,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Tammy Simon</dc:creator>
  <cp:lastModifiedBy>NK Shrivastava</cp:lastModifiedBy>
  <cp:lastPrinted>2011-05-13T12:32:09Z</cp:lastPrinted>
  <dcterms:created xsi:type="dcterms:W3CDTF">2011-05-02T13:45:54Z</dcterms:created>
  <dcterms:modified xsi:type="dcterms:W3CDTF">2013-06-13T00:15:30Z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